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w">'Sheet1'!$C$4</definedName>
    <definedName name="N">'Sheet1'!$C$5</definedName>
    <definedName name="Vo">'Sheet1'!$C$6</definedName>
    <definedName name="Vf">'Sheet1'!$C$8</definedName>
    <definedName name="k">'Sheet1'!$C$9</definedName>
    <definedName name="s">'Sheet1'!$D$17</definedName>
    <definedName name="del">'Sheet1'!$D$17</definedName>
    <definedName name="Tw">'Sheet1'!$D$18</definedName>
  </definedNames>
  <calcPr fullCalcOnLoad="1"/>
</workbook>
</file>

<file path=xl/sharedStrings.xml><?xml version="1.0" encoding="utf-8"?>
<sst xmlns="http://schemas.openxmlformats.org/spreadsheetml/2006/main" count="24" uniqueCount="22">
  <si>
    <t>MTF OF A PERFECT DIFFRACTION-LIMITED LENS</t>
  </si>
  <si>
    <t xml:space="preserve">lambda (nm): </t>
  </si>
  <si>
    <t xml:space="preserve">pixel pitch: </t>
  </si>
  <si>
    <t>um</t>
  </si>
  <si>
    <t xml:space="preserve">aperture: </t>
  </si>
  <si>
    <t xml:space="preserve">OCF (Vo) = </t>
  </si>
  <si>
    <t xml:space="preserve"> lp/mm</t>
  </si>
  <si>
    <t xml:space="preserve">Nyquist = </t>
  </si>
  <si>
    <t xml:space="preserve">Vf: </t>
  </si>
  <si>
    <t xml:space="preserve">Vf/Vo = </t>
  </si>
  <si>
    <t xml:space="preserve"> Lumo's dimensionless number aka normalized frequency</t>
  </si>
  <si>
    <t xml:space="preserve">MTF = </t>
  </si>
  <si>
    <t xml:space="preserve"> for a perfect lens</t>
  </si>
  <si>
    <t>In this version Vf is made equal to Nyquist – but gives error if  Vf &gt; Vo</t>
  </si>
  <si>
    <t>DEGRADATION FACTOR</t>
  </si>
  <si>
    <t xml:space="preserve">sigma: </t>
  </si>
  <si>
    <t xml:space="preserve">Tw = </t>
  </si>
  <si>
    <t xml:space="preserve">MTFdeg = </t>
  </si>
  <si>
    <t xml:space="preserve"> for a real lens in perfect focus and no</t>
  </si>
  <si>
    <t>saggital or tangential MTF variation</t>
  </si>
  <si>
    <t>The degradation factor is based on r.m.s. quality of lens in waves, e.g.</t>
  </si>
  <si>
    <t>0.25 is the fraction of a wavelength at some stated wavelength.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</si>
</sst>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"/>
    <numFmt numFmtId="167" formatCode="0.00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="124" zoomScaleNormal="124" workbookViewId="0" topLeftCell="A1">
      <selection activeCell="C6" sqref="C6"/>
    </sheetView>
  </sheetViews>
  <sheetFormatPr defaultColWidth="12.57421875" defaultRowHeight="12.75"/>
  <cols>
    <col min="1" max="1" width="11.57421875" style="0" customWidth="1"/>
    <col min="2" max="2" width="17.421875" style="0" customWidth="1"/>
    <col min="3" max="5" width="11.57421875" style="0" customWidth="1"/>
    <col min="6" max="6" width="6.140625" style="0" customWidth="1"/>
    <col min="7" max="16384" width="11.57421875" style="0" customWidth="1"/>
  </cols>
  <sheetData>
    <row r="2" ht="12.75">
      <c r="C2" s="1" t="s">
        <v>0</v>
      </c>
    </row>
    <row r="4" spans="2:7" ht="12.75">
      <c r="B4" s="2" t="s">
        <v>1</v>
      </c>
      <c r="C4" s="3">
        <v>555</v>
      </c>
      <c r="E4" s="2" t="s">
        <v>2</v>
      </c>
      <c r="F4" s="3">
        <v>4.88</v>
      </c>
      <c r="G4" t="s">
        <v>3</v>
      </c>
    </row>
    <row r="5" spans="2:3" ht="12.75">
      <c r="B5" s="2" t="s">
        <v>4</v>
      </c>
      <c r="C5" s="3">
        <v>13</v>
      </c>
    </row>
    <row r="6" spans="2:7" ht="12.75">
      <c r="B6" s="2" t="s">
        <v>5</v>
      </c>
      <c r="C6" s="4">
        <f>1/(w*0.000000001*N)/1000</f>
        <v>138.60013860013856</v>
      </c>
      <c r="D6" t="s">
        <v>6</v>
      </c>
      <c r="E6" s="2" t="s">
        <v>7</v>
      </c>
      <c r="F6" s="5">
        <f>1/(F4*0.001)/2</f>
        <v>102.45901639344262</v>
      </c>
      <c r="G6" t="s">
        <v>6</v>
      </c>
    </row>
    <row r="8" spans="2:4" ht="12.75">
      <c r="B8" s="2" t="s">
        <v>8</v>
      </c>
      <c r="C8" s="6">
        <f>F6</f>
        <v>102.45901639344262</v>
      </c>
      <c r="D8" t="s">
        <v>6</v>
      </c>
    </row>
    <row r="9" spans="2:4" ht="12.75">
      <c r="B9" s="2" t="s">
        <v>9</v>
      </c>
      <c r="C9" s="7">
        <f>Vf/Vo</f>
        <v>0.7392418032786887</v>
      </c>
      <c r="D9" t="s">
        <v>10</v>
      </c>
    </row>
    <row r="10" spans="2:4" ht="12.75">
      <c r="B10" s="2" t="s">
        <v>11</v>
      </c>
      <c r="C10" s="8">
        <f>2/PI()*(ACOS(k)-k*SQRT(1-k*k))</f>
        <v>0.15343647679605482</v>
      </c>
      <c r="D10" t="s">
        <v>12</v>
      </c>
    </row>
    <row r="13" spans="2:3" ht="12.75">
      <c r="B13" s="2"/>
      <c r="C13" t="s">
        <v>13</v>
      </c>
    </row>
    <row r="15" ht="12.75">
      <c r="C15" s="1" t="s">
        <v>14</v>
      </c>
    </row>
    <row r="17" spans="3:4" ht="12.75">
      <c r="C17" s="2" t="s">
        <v>15</v>
      </c>
      <c r="D17" s="3">
        <v>0.25</v>
      </c>
    </row>
    <row r="18" spans="3:4" ht="12.75">
      <c r="C18" s="2" t="s">
        <v>16</v>
      </c>
      <c r="D18" s="8">
        <f>EXP(-2*PI()^2*s^2*k^2)</f>
        <v>0.5095686188176772</v>
      </c>
    </row>
    <row r="20" spans="3:5" ht="12.75">
      <c r="C20" s="2" t="s">
        <v>17</v>
      </c>
      <c r="D20" s="8">
        <f>C10*D18</f>
        <v>0.07818641355721624</v>
      </c>
      <c r="E20" t="s">
        <v>18</v>
      </c>
    </row>
    <row r="21" ht="12.75">
      <c r="E21" t="s">
        <v>19</v>
      </c>
    </row>
    <row r="23" ht="12.75">
      <c r="C23" t="s">
        <v>20</v>
      </c>
    </row>
    <row r="24" ht="12.75">
      <c r="C24" t="s">
        <v>21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Cousins</dc:creator>
  <cp:keywords/>
  <dc:description/>
  <cp:lastModifiedBy>Ted Cousins</cp:lastModifiedBy>
  <dcterms:created xsi:type="dcterms:W3CDTF">2013-02-08T12:51:18Z</dcterms:created>
  <dcterms:modified xsi:type="dcterms:W3CDTF">2013-02-21T12:49:23Z</dcterms:modified>
  <cp:category/>
  <cp:version/>
  <cp:contentType/>
  <cp:contentStatus/>
  <cp:revision>26</cp:revision>
</cp:coreProperties>
</file>